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4805" windowHeight="8010" activeTab="1"/>
  </bookViews>
  <sheets>
    <sheet name="X" sheetId="1" r:id="rId1"/>
    <sheet name="XII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P15" i="2"/>
  <c r="Q15" s="1"/>
  <c r="O15"/>
  <c r="E15"/>
  <c r="P13"/>
  <c r="Q13" s="1"/>
  <c r="O13"/>
  <c r="E13"/>
  <c r="Q12"/>
  <c r="P12"/>
  <c r="O12"/>
  <c r="E12"/>
  <c r="Q11"/>
  <c r="P11"/>
  <c r="O11"/>
  <c r="E11"/>
  <c r="Q10"/>
  <c r="P10"/>
  <c r="O10"/>
  <c r="E10"/>
  <c r="Q9"/>
  <c r="P9"/>
  <c r="O9"/>
  <c r="E9"/>
  <c r="Q8"/>
  <c r="P8"/>
  <c r="O8"/>
  <c r="E8"/>
  <c r="Q7"/>
  <c r="P7"/>
  <c r="O7"/>
  <c r="E7"/>
  <c r="Q6"/>
  <c r="P6"/>
  <c r="O6"/>
  <c r="E6"/>
  <c r="Q5"/>
  <c r="P5"/>
  <c r="O5"/>
  <c r="E5"/>
  <c r="Q4"/>
  <c r="P4"/>
  <c r="P14" s="1"/>
  <c r="Q14" s="1"/>
  <c r="O4"/>
  <c r="E4"/>
  <c r="Q6" i="1"/>
  <c r="Q7"/>
  <c r="Q8"/>
  <c r="Q9"/>
  <c r="R6"/>
  <c r="R7"/>
  <c r="P7"/>
  <c r="G10" l="1"/>
  <c r="H10"/>
  <c r="I10"/>
  <c r="J10"/>
  <c r="K10"/>
  <c r="L10"/>
  <c r="M10"/>
  <c r="N10"/>
  <c r="O10"/>
  <c r="F10"/>
  <c r="R9"/>
  <c r="P9"/>
  <c r="F9"/>
  <c r="R8"/>
  <c r="P8"/>
  <c r="F8"/>
  <c r="P6"/>
  <c r="F6"/>
  <c r="Q5"/>
  <c r="R5" s="1"/>
  <c r="P5"/>
  <c r="F5"/>
  <c r="Q4"/>
  <c r="P4"/>
  <c r="F4"/>
  <c r="Q10" l="1"/>
  <c r="R10" s="1"/>
  <c r="R4"/>
  <c r="P10"/>
</calcChain>
</file>

<file path=xl/sharedStrings.xml><?xml version="1.0" encoding="utf-8"?>
<sst xmlns="http://schemas.openxmlformats.org/spreadsheetml/2006/main" count="80" uniqueCount="59">
  <si>
    <t>Sl No.</t>
  </si>
  <si>
    <t>Subject</t>
  </si>
  <si>
    <t>Total Apprd.</t>
  </si>
  <si>
    <t>Total Passed</t>
  </si>
  <si>
    <t>Pass %</t>
  </si>
  <si>
    <t>No.of students in each Grade(N)</t>
  </si>
  <si>
    <t>A1</t>
  </si>
  <si>
    <t>A2</t>
  </si>
  <si>
    <t>B1</t>
  </si>
  <si>
    <t>B2</t>
  </si>
  <si>
    <t>C1</t>
  </si>
  <si>
    <t>C2</t>
  </si>
  <si>
    <t>D1</t>
  </si>
  <si>
    <t>D2</t>
  </si>
  <si>
    <t>E</t>
  </si>
  <si>
    <t>Total Grades</t>
  </si>
  <si>
    <t>N X W</t>
  </si>
  <si>
    <t>P.I</t>
  </si>
  <si>
    <t>Hindi</t>
  </si>
  <si>
    <t>Science</t>
  </si>
  <si>
    <t>Social science</t>
  </si>
  <si>
    <t>Name of Subj teacher</t>
  </si>
  <si>
    <t>Ms Meenakshi</t>
  </si>
  <si>
    <t>overall School result</t>
  </si>
  <si>
    <t xml:space="preserve">I/C  EXAM </t>
  </si>
  <si>
    <t>PRINCIPAL</t>
  </si>
  <si>
    <t>Mr Ashok Kumar</t>
  </si>
  <si>
    <t>KENDRIYA VIDYALAYA NHPC SAINJ   : CLASS X RESULT ANALYSIS 2019-20</t>
  </si>
  <si>
    <t>English LNG&amp;LIT</t>
  </si>
  <si>
    <t xml:space="preserve">Mr Chaman Lal </t>
  </si>
  <si>
    <t>Mrs Urmila Devi</t>
  </si>
  <si>
    <t>Ms Sapna</t>
  </si>
  <si>
    <t>Maths (Standard)</t>
  </si>
  <si>
    <t>Maths ( Basic)</t>
  </si>
  <si>
    <t>KENDRIYA VIDYALAYA NHPC SAINJ  CLASS XII RESULT ANALYSIS : 2020</t>
  </si>
  <si>
    <t>Name of sub tr</t>
  </si>
  <si>
    <t>English</t>
  </si>
  <si>
    <t>Ms Abhinivesh PGT (Eng)</t>
  </si>
  <si>
    <t>Mr Sunil Kumar Sharma PGT (Hindi)</t>
  </si>
  <si>
    <t>Maths</t>
  </si>
  <si>
    <t>Mrs Prem Lata PGT (Maths)</t>
  </si>
  <si>
    <t>Physics</t>
  </si>
  <si>
    <t>Mr Rajeev Kumar PGT (Physics)</t>
  </si>
  <si>
    <t>Chemistry</t>
  </si>
  <si>
    <t>Ms Vandana  Thakur PGT (Chem)</t>
  </si>
  <si>
    <t>Biology</t>
  </si>
  <si>
    <t>Ms Reeta Devi PGT (Bio)</t>
  </si>
  <si>
    <t>CS</t>
  </si>
  <si>
    <t>Mr Ravinder Kumar  PGT (CS)</t>
  </si>
  <si>
    <t>Economics</t>
  </si>
  <si>
    <t>Mr Tarsem Singh PGT (ECO)</t>
  </si>
  <si>
    <t>Accountancy</t>
  </si>
  <si>
    <t>Ms Damayanti Devi PGT (Comm)</t>
  </si>
  <si>
    <t>Business Studies</t>
  </si>
  <si>
    <t>PI</t>
  </si>
  <si>
    <t>aDDITIONALPhy Edu</t>
  </si>
  <si>
    <t>Mr Chaman Lal TGT (P&amp;HE)</t>
  </si>
  <si>
    <t>I/C EXAM</t>
  </si>
  <si>
    <t>OVERALL</t>
  </si>
</sst>
</file>

<file path=xl/styles.xml><?xml version="1.0" encoding="utf-8"?>
<styleSheet xmlns="http://schemas.openxmlformats.org/spreadsheetml/2006/main">
  <fonts count="8">
    <font>
      <sz val="11"/>
      <name val="Calibri"/>
    </font>
    <font>
      <sz val="11"/>
      <color rgb="FF000000"/>
      <name val="Calibri"/>
    </font>
    <font>
      <sz val="10"/>
      <name val="Arial"/>
    </font>
    <font>
      <b/>
      <sz val="1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b/>
      <sz val="10"/>
      <name val="Arial"/>
      <family val="2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/>
    <xf numFmtId="0" fontId="1" fillId="0" borderId="2" xfId="0" applyFont="1" applyBorder="1" applyAlignment="1">
      <alignment vertical="top" wrapText="1"/>
    </xf>
    <xf numFmtId="2" fontId="1" fillId="0" borderId="2" xfId="0" applyNumberFormat="1" applyFont="1" applyBorder="1" applyAlignment="1"/>
    <xf numFmtId="0" fontId="2" fillId="0" borderId="2" xfId="0" applyFont="1" applyBorder="1" applyAlignment="1">
      <alignment wrapText="1"/>
    </xf>
    <xf numFmtId="2" fontId="2" fillId="0" borderId="2" xfId="0" applyNumberFormat="1" applyFont="1" applyBorder="1" applyAlignment="1"/>
    <xf numFmtId="0" fontId="3" fillId="0" borderId="0" xfId="0" applyFont="1">
      <alignment vertical="center"/>
    </xf>
    <xf numFmtId="0" fontId="1" fillId="0" borderId="2" xfId="0" applyFont="1" applyBorder="1" applyAlignment="1">
      <alignment horizontal="center"/>
    </xf>
    <xf numFmtId="0" fontId="5" fillId="0" borderId="0" xfId="0" applyFont="1" applyFill="1" applyBorder="1" applyAlignment="1"/>
    <xf numFmtId="0" fontId="0" fillId="0" borderId="0" xfId="0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6" fillId="0" borderId="2" xfId="0" applyFont="1" applyBorder="1" applyAlignment="1"/>
    <xf numFmtId="2" fontId="6" fillId="0" borderId="2" xfId="0" applyNumberFormat="1" applyFont="1" applyBorder="1" applyAlignment="1"/>
    <xf numFmtId="0" fontId="0" fillId="0" borderId="0" xfId="0" applyAlignment="1"/>
    <xf numFmtId="0" fontId="4" fillId="0" borderId="0" xfId="0" applyFont="1" applyAlignment="1"/>
    <xf numFmtId="0" fontId="1" fillId="0" borderId="2" xfId="0" applyFont="1" applyBorder="1" applyAlignment="1">
      <alignment horizontal="center"/>
    </xf>
    <xf numFmtId="0" fontId="1" fillId="0" borderId="5" xfId="0" applyFont="1" applyFill="1" applyBorder="1" applyAlignment="1"/>
    <xf numFmtId="0" fontId="7" fillId="0" borderId="2" xfId="0" applyFont="1" applyBorder="1" applyAlignment="1"/>
    <xf numFmtId="0" fontId="7" fillId="0" borderId="2" xfId="0" applyFont="1" applyBorder="1" applyAlignment="1">
      <alignment vertical="top" wrapText="1"/>
    </xf>
    <xf numFmtId="0" fontId="5" fillId="0" borderId="2" xfId="0" applyFont="1" applyBorder="1" applyAlignment="1"/>
    <xf numFmtId="0" fontId="2" fillId="2" borderId="2" xfId="0" applyFont="1" applyFill="1" applyBorder="1" applyAlignment="1">
      <alignment wrapText="1"/>
    </xf>
    <xf numFmtId="0" fontId="1" fillId="0" borderId="2" xfId="0" applyFont="1" applyFill="1" applyBorder="1" applyAlignment="1">
      <alignment wrapText="1"/>
    </xf>
    <xf numFmtId="0" fontId="6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wrapText="1"/>
    </xf>
    <xf numFmtId="0" fontId="4" fillId="0" borderId="0" xfId="0" applyFont="1">
      <alignment vertical="center"/>
    </xf>
    <xf numFmtId="0" fontId="5" fillId="0" borderId="2" xfId="0" applyFont="1" applyBorder="1" applyAlignment="1">
      <alignment wrapText="1"/>
    </xf>
    <xf numFmtId="2" fontId="1" fillId="0" borderId="2" xfId="0" applyNumberFormat="1" applyFont="1" applyBorder="1" applyAlignment="1">
      <alignment wrapText="1"/>
    </xf>
    <xf numFmtId="0" fontId="0" fillId="0" borderId="0" xfId="0" applyAlignment="1">
      <alignment vertical="center" wrapText="1"/>
    </xf>
    <xf numFmtId="2" fontId="2" fillId="0" borderId="2" xfId="0" applyNumberFormat="1" applyFont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5" fillId="2" borderId="2" xfId="0" applyFont="1" applyFill="1" applyBorder="1" applyAlignment="1">
      <alignment wrapText="1"/>
    </xf>
    <xf numFmtId="2" fontId="1" fillId="2" borderId="2" xfId="0" applyNumberFormat="1" applyFont="1" applyFill="1" applyBorder="1" applyAlignment="1">
      <alignment wrapText="1"/>
    </xf>
    <xf numFmtId="2" fontId="2" fillId="2" borderId="2" xfId="0" applyNumberFormat="1" applyFont="1" applyFill="1" applyBorder="1" applyAlignment="1">
      <alignment wrapText="1"/>
    </xf>
    <xf numFmtId="0" fontId="7" fillId="0" borderId="2" xfId="0" applyFont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/>
    </xf>
    <xf numFmtId="0" fontId="7" fillId="0" borderId="5" xfId="0" applyFont="1" applyFill="1" applyBorder="1" applyAlignment="1">
      <alignment wrapText="1"/>
    </xf>
    <xf numFmtId="0" fontId="7" fillId="0" borderId="2" xfId="0" applyFont="1" applyBorder="1" applyAlignment="1">
      <alignment wrapText="1"/>
    </xf>
    <xf numFmtId="2" fontId="7" fillId="0" borderId="2" xfId="0" applyNumberFormat="1" applyFont="1" applyBorder="1" applyAlignment="1">
      <alignment wrapText="1"/>
    </xf>
    <xf numFmtId="0" fontId="3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2"/>
  <sheetViews>
    <sheetView topLeftCell="A3" workbookViewId="0">
      <selection activeCell="T7" sqref="T7"/>
    </sheetView>
  </sheetViews>
  <sheetFormatPr defaultColWidth="9" defaultRowHeight="15"/>
  <cols>
    <col min="1" max="1" width="6.85546875" style="10" customWidth="1"/>
    <col min="2" max="2" width="17.42578125" customWidth="1"/>
    <col min="3" max="3" width="19.7109375" customWidth="1"/>
    <col min="4" max="4" width="7" customWidth="1"/>
    <col min="5" max="5" width="7.42578125" customWidth="1"/>
    <col min="6" max="6" width="8.5703125" customWidth="1"/>
    <col min="7" max="15" width="4.85546875" customWidth="1"/>
    <col min="16" max="16" width="5.85546875" customWidth="1"/>
    <col min="17" max="18" width="6.42578125" customWidth="1"/>
    <col min="19" max="254" width="10" customWidth="1"/>
  </cols>
  <sheetData>
    <row r="1" spans="1:18">
      <c r="C1" s="7" t="s">
        <v>27</v>
      </c>
    </row>
    <row r="2" spans="1:18">
      <c r="A2" s="37" t="s">
        <v>0</v>
      </c>
      <c r="B2" s="39" t="s">
        <v>1</v>
      </c>
      <c r="C2" s="1"/>
      <c r="D2" s="39" t="s">
        <v>2</v>
      </c>
      <c r="E2" s="39" t="s">
        <v>3</v>
      </c>
      <c r="F2" s="39" t="s">
        <v>4</v>
      </c>
      <c r="G2" s="36" t="s">
        <v>5</v>
      </c>
      <c r="H2" s="36"/>
      <c r="I2" s="36"/>
      <c r="J2" s="36"/>
      <c r="K2" s="36"/>
      <c r="L2" s="36"/>
      <c r="M2" s="36"/>
      <c r="N2" s="36"/>
      <c r="O2" s="36"/>
      <c r="P2" s="36"/>
      <c r="Q2" s="2"/>
      <c r="R2" s="2"/>
    </row>
    <row r="3" spans="1:18" ht="45">
      <c r="A3" s="38"/>
      <c r="B3" s="39"/>
      <c r="C3" s="1" t="s">
        <v>21</v>
      </c>
      <c r="D3" s="39"/>
      <c r="E3" s="39"/>
      <c r="F3" s="39"/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O3" s="3" t="s">
        <v>14</v>
      </c>
      <c r="P3" s="3" t="s">
        <v>15</v>
      </c>
      <c r="Q3" s="3" t="s">
        <v>16</v>
      </c>
      <c r="R3" s="3" t="s">
        <v>17</v>
      </c>
    </row>
    <row r="4" spans="1:18" ht="45.75" customHeight="1">
      <c r="A4" s="8">
        <v>1</v>
      </c>
      <c r="B4" s="2" t="s">
        <v>28</v>
      </c>
      <c r="C4" s="2" t="s">
        <v>29</v>
      </c>
      <c r="D4" s="2">
        <v>29</v>
      </c>
      <c r="E4" s="2">
        <v>29</v>
      </c>
      <c r="F4" s="4">
        <f t="shared" ref="F4:F10" si="0">E4/D4*100</f>
        <v>100</v>
      </c>
      <c r="G4" s="2">
        <v>1</v>
      </c>
      <c r="H4" s="2">
        <v>3</v>
      </c>
      <c r="I4" s="2">
        <v>8</v>
      </c>
      <c r="J4" s="2">
        <v>4</v>
      </c>
      <c r="K4" s="2">
        <v>4</v>
      </c>
      <c r="L4" s="2">
        <v>6</v>
      </c>
      <c r="M4" s="2">
        <v>3</v>
      </c>
      <c r="N4" s="2">
        <v>0</v>
      </c>
      <c r="O4" s="2">
        <v>0</v>
      </c>
      <c r="P4" s="5">
        <f t="shared" ref="P4:P9" si="1">SUM(G4:O4)</f>
        <v>29</v>
      </c>
      <c r="Q4" s="2">
        <f>G4*8+H4*7+I4*6+J4*5+K4*4+L4*3+M4*2+N4*1+O4*0</f>
        <v>137</v>
      </c>
      <c r="R4" s="6">
        <f>Q4*100/29/8</f>
        <v>59.051724137931032</v>
      </c>
    </row>
    <row r="5" spans="1:18" ht="45.75" customHeight="1">
      <c r="A5" s="8">
        <v>2</v>
      </c>
      <c r="B5" s="2" t="s">
        <v>18</v>
      </c>
      <c r="C5" s="2" t="s">
        <v>30</v>
      </c>
      <c r="D5" s="2">
        <v>29</v>
      </c>
      <c r="E5" s="2">
        <v>29</v>
      </c>
      <c r="F5" s="4">
        <f t="shared" si="0"/>
        <v>100</v>
      </c>
      <c r="G5" s="2">
        <v>4</v>
      </c>
      <c r="H5" s="2">
        <v>10</v>
      </c>
      <c r="I5" s="2">
        <v>4</v>
      </c>
      <c r="J5" s="2">
        <v>7</v>
      </c>
      <c r="K5" s="2">
        <v>4</v>
      </c>
      <c r="L5" s="2">
        <v>0</v>
      </c>
      <c r="M5" s="2">
        <v>0</v>
      </c>
      <c r="N5" s="2">
        <v>0</v>
      </c>
      <c r="O5" s="2">
        <v>0</v>
      </c>
      <c r="P5" s="5">
        <f t="shared" si="1"/>
        <v>29</v>
      </c>
      <c r="Q5" s="2">
        <f>G5*8+H5*7+I5*6+J5*5+K5*4+L5*3+M5*2+N5*1+O5*0</f>
        <v>177</v>
      </c>
      <c r="R5" s="6">
        <f t="shared" ref="R5:R9" si="2">Q5*100/29/8</f>
        <v>76.293103448275858</v>
      </c>
    </row>
    <row r="6" spans="1:18" ht="45.75" customHeight="1">
      <c r="A6" s="8">
        <v>3</v>
      </c>
      <c r="B6" s="2" t="s">
        <v>32</v>
      </c>
      <c r="C6" s="2" t="s">
        <v>22</v>
      </c>
      <c r="D6" s="2">
        <v>13</v>
      </c>
      <c r="E6" s="2">
        <v>13</v>
      </c>
      <c r="F6" s="4">
        <f t="shared" si="0"/>
        <v>100</v>
      </c>
      <c r="G6" s="2">
        <v>7</v>
      </c>
      <c r="H6" s="2">
        <v>3</v>
      </c>
      <c r="I6" s="2">
        <v>1</v>
      </c>
      <c r="J6" s="2">
        <v>2</v>
      </c>
      <c r="K6" s="17">
        <v>0</v>
      </c>
      <c r="L6" s="17">
        <v>0</v>
      </c>
      <c r="M6" s="17">
        <v>0</v>
      </c>
      <c r="N6" s="17">
        <v>0</v>
      </c>
      <c r="O6" s="17">
        <v>0</v>
      </c>
      <c r="P6" s="5">
        <f t="shared" si="1"/>
        <v>13</v>
      </c>
      <c r="Q6" s="2">
        <f t="shared" ref="Q6:Q9" si="3">G6*8+H6*7+I6*6+J6*5+K6*4+L6*3+M6*2+N6*1+O6*0</f>
        <v>93</v>
      </c>
      <c r="R6" s="6">
        <f>Q6*100/13/8</f>
        <v>89.42307692307692</v>
      </c>
    </row>
    <row r="7" spans="1:18" ht="45.75" customHeight="1">
      <c r="A7" s="16">
        <v>4</v>
      </c>
      <c r="B7" s="2" t="s">
        <v>33</v>
      </c>
      <c r="C7" s="2" t="s">
        <v>22</v>
      </c>
      <c r="D7" s="2">
        <v>16</v>
      </c>
      <c r="E7" s="2">
        <v>16</v>
      </c>
      <c r="F7" s="4">
        <v>100</v>
      </c>
      <c r="G7" s="2">
        <v>0</v>
      </c>
      <c r="H7" s="2">
        <v>0</v>
      </c>
      <c r="I7" s="2">
        <v>2</v>
      </c>
      <c r="J7" s="2">
        <v>4</v>
      </c>
      <c r="K7" s="2">
        <v>8</v>
      </c>
      <c r="L7" s="2">
        <v>2</v>
      </c>
      <c r="M7" s="2">
        <v>0</v>
      </c>
      <c r="N7" s="2">
        <v>0</v>
      </c>
      <c r="O7" s="2">
        <v>0</v>
      </c>
      <c r="P7" s="5">
        <f t="shared" si="1"/>
        <v>16</v>
      </c>
      <c r="Q7" s="2">
        <f t="shared" si="3"/>
        <v>70</v>
      </c>
      <c r="R7" s="6">
        <f>Q7*100/16/8</f>
        <v>54.6875</v>
      </c>
    </row>
    <row r="8" spans="1:18" ht="45.75" customHeight="1">
      <c r="A8" s="8">
        <v>5</v>
      </c>
      <c r="B8" s="2" t="s">
        <v>19</v>
      </c>
      <c r="C8" s="2" t="s">
        <v>31</v>
      </c>
      <c r="D8" s="2">
        <v>29</v>
      </c>
      <c r="E8" s="2">
        <v>29</v>
      </c>
      <c r="F8" s="4">
        <f t="shared" si="0"/>
        <v>100</v>
      </c>
      <c r="G8" s="2">
        <v>9</v>
      </c>
      <c r="H8" s="2">
        <v>3</v>
      </c>
      <c r="I8" s="2">
        <v>2</v>
      </c>
      <c r="J8" s="2">
        <v>5</v>
      </c>
      <c r="K8" s="2">
        <v>5</v>
      </c>
      <c r="L8" s="2">
        <v>4</v>
      </c>
      <c r="M8" s="2">
        <v>1</v>
      </c>
      <c r="N8" s="2">
        <v>0</v>
      </c>
      <c r="O8" s="2">
        <v>0</v>
      </c>
      <c r="P8" s="5">
        <f t="shared" si="1"/>
        <v>29</v>
      </c>
      <c r="Q8" s="2">
        <f t="shared" si="3"/>
        <v>164</v>
      </c>
      <c r="R8" s="6">
        <f t="shared" si="2"/>
        <v>70.689655172413794</v>
      </c>
    </row>
    <row r="9" spans="1:18" ht="45.75" customHeight="1">
      <c r="A9" s="8">
        <v>6</v>
      </c>
      <c r="B9" s="2" t="s">
        <v>20</v>
      </c>
      <c r="C9" s="2" t="s">
        <v>26</v>
      </c>
      <c r="D9" s="2">
        <v>29</v>
      </c>
      <c r="E9" s="2">
        <v>29</v>
      </c>
      <c r="F9" s="4">
        <f t="shared" si="0"/>
        <v>100</v>
      </c>
      <c r="G9" s="2">
        <v>5</v>
      </c>
      <c r="H9" s="2">
        <v>3</v>
      </c>
      <c r="I9" s="2">
        <v>9</v>
      </c>
      <c r="J9" s="2">
        <v>2</v>
      </c>
      <c r="K9" s="2">
        <v>10</v>
      </c>
      <c r="L9" s="2">
        <v>0</v>
      </c>
      <c r="M9" s="2">
        <v>0</v>
      </c>
      <c r="N9" s="2">
        <v>0</v>
      </c>
      <c r="O9" s="2">
        <v>0</v>
      </c>
      <c r="P9" s="5">
        <f t="shared" si="1"/>
        <v>29</v>
      </c>
      <c r="Q9" s="2">
        <f t="shared" si="3"/>
        <v>165</v>
      </c>
      <c r="R9" s="6">
        <f t="shared" si="2"/>
        <v>71.120689655172413</v>
      </c>
    </row>
    <row r="10" spans="1:18" s="7" customFormat="1" ht="45.75" customHeight="1">
      <c r="A10" s="11">
        <v>12</v>
      </c>
      <c r="B10" s="12" t="s">
        <v>23</v>
      </c>
      <c r="C10" s="12"/>
      <c r="D10" s="2">
        <v>29</v>
      </c>
      <c r="E10" s="2">
        <v>29</v>
      </c>
      <c r="F10" s="13">
        <f t="shared" si="0"/>
        <v>100</v>
      </c>
      <c r="G10" s="12">
        <f t="shared" ref="G10:P10" si="4">SUM(G4:G9)</f>
        <v>26</v>
      </c>
      <c r="H10" s="12">
        <f t="shared" si="4"/>
        <v>22</v>
      </c>
      <c r="I10" s="12">
        <f t="shared" si="4"/>
        <v>26</v>
      </c>
      <c r="J10" s="12">
        <f t="shared" si="4"/>
        <v>24</v>
      </c>
      <c r="K10" s="12">
        <f t="shared" si="4"/>
        <v>31</v>
      </c>
      <c r="L10" s="12">
        <f t="shared" si="4"/>
        <v>12</v>
      </c>
      <c r="M10" s="12">
        <f t="shared" si="4"/>
        <v>4</v>
      </c>
      <c r="N10" s="12">
        <f t="shared" si="4"/>
        <v>0</v>
      </c>
      <c r="O10" s="12">
        <f t="shared" si="4"/>
        <v>0</v>
      </c>
      <c r="P10" s="12">
        <f t="shared" si="4"/>
        <v>145</v>
      </c>
      <c r="Q10" s="2">
        <f>SUM(Q4:Q9)</f>
        <v>806</v>
      </c>
      <c r="R10" s="6">
        <f>Q10*100/29/40</f>
        <v>69.482758620689651</v>
      </c>
    </row>
    <row r="12" spans="1:18" ht="53.25" customHeight="1">
      <c r="B12" s="9" t="s">
        <v>24</v>
      </c>
      <c r="Q12" s="15" t="s">
        <v>25</v>
      </c>
      <c r="R12" s="14"/>
    </row>
  </sheetData>
  <mergeCells count="6">
    <mergeCell ref="G2:P2"/>
    <mergeCell ref="A2:A3"/>
    <mergeCell ref="B2:B3"/>
    <mergeCell ref="D2:D3"/>
    <mergeCell ref="E2:E3"/>
    <mergeCell ref="F2:F3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18"/>
  <sheetViews>
    <sheetView tabSelected="1" topLeftCell="A13" workbookViewId="0">
      <selection activeCell="C19" sqref="C19"/>
    </sheetView>
  </sheetViews>
  <sheetFormatPr defaultColWidth="10" defaultRowHeight="15"/>
  <cols>
    <col min="2" max="2" width="14.42578125" customWidth="1"/>
    <col min="6" max="14" width="4.5703125" customWidth="1"/>
    <col min="15" max="15" width="6.7109375" customWidth="1"/>
    <col min="16" max="16" width="6.42578125" customWidth="1"/>
    <col min="17" max="17" width="5.85546875" customWidth="1"/>
  </cols>
  <sheetData>
    <row r="1" spans="1:17">
      <c r="B1" s="40" t="s">
        <v>34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</row>
    <row r="2" spans="1:17">
      <c r="A2" s="41" t="s">
        <v>1</v>
      </c>
      <c r="B2" s="41" t="s">
        <v>35</v>
      </c>
      <c r="C2" s="41" t="s">
        <v>2</v>
      </c>
      <c r="D2" s="41" t="s">
        <v>3</v>
      </c>
      <c r="E2" s="41" t="s">
        <v>4</v>
      </c>
      <c r="F2" s="42" t="s">
        <v>5</v>
      </c>
      <c r="G2" s="42"/>
      <c r="H2" s="42"/>
      <c r="I2" s="42"/>
      <c r="J2" s="42"/>
      <c r="K2" s="42"/>
      <c r="L2" s="42"/>
      <c r="M2" s="42"/>
      <c r="N2" s="42"/>
      <c r="O2" s="42"/>
      <c r="P2" s="18"/>
      <c r="Q2" s="18"/>
    </row>
    <row r="3" spans="1:17" ht="45">
      <c r="A3" s="41"/>
      <c r="B3" s="41"/>
      <c r="C3" s="41"/>
      <c r="D3" s="41"/>
      <c r="E3" s="41"/>
      <c r="F3" s="19" t="s">
        <v>6</v>
      </c>
      <c r="G3" s="19" t="s">
        <v>7</v>
      </c>
      <c r="H3" s="19" t="s">
        <v>8</v>
      </c>
      <c r="I3" s="19" t="s">
        <v>9</v>
      </c>
      <c r="J3" s="19" t="s">
        <v>10</v>
      </c>
      <c r="K3" s="19" t="s">
        <v>11</v>
      </c>
      <c r="L3" s="19" t="s">
        <v>12</v>
      </c>
      <c r="M3" s="19" t="s">
        <v>13</v>
      </c>
      <c r="N3" s="19" t="s">
        <v>14</v>
      </c>
      <c r="O3" s="19" t="s">
        <v>15</v>
      </c>
      <c r="P3" s="19" t="s">
        <v>16</v>
      </c>
      <c r="Q3" s="19" t="s">
        <v>17</v>
      </c>
    </row>
    <row r="4" spans="1:17" s="28" customFormat="1" ht="40.5" customHeight="1">
      <c r="A4" s="24" t="s">
        <v>36</v>
      </c>
      <c r="B4" s="26" t="s">
        <v>37</v>
      </c>
      <c r="C4" s="24">
        <v>22</v>
      </c>
      <c r="D4" s="24">
        <v>22</v>
      </c>
      <c r="E4" s="27">
        <f t="shared" ref="E4:E14" si="0">D4/C4*100</f>
        <v>100</v>
      </c>
      <c r="F4" s="28">
        <v>1</v>
      </c>
      <c r="G4" s="24">
        <v>4</v>
      </c>
      <c r="H4" s="24">
        <v>2</v>
      </c>
      <c r="I4" s="24">
        <v>1</v>
      </c>
      <c r="J4" s="24">
        <v>2</v>
      </c>
      <c r="K4" s="24">
        <v>6</v>
      </c>
      <c r="L4" s="24">
        <v>4</v>
      </c>
      <c r="M4" s="24">
        <v>2</v>
      </c>
      <c r="N4" s="24">
        <v>0</v>
      </c>
      <c r="O4" s="5">
        <f t="shared" ref="O4:O13" si="1">SUM(F4:N4)</f>
        <v>22</v>
      </c>
      <c r="P4" s="24">
        <f>F4*8+G4*7+H4*6+I4*5+J4*4+K4*3+L4*2+M4*1+N4*0</f>
        <v>89</v>
      </c>
      <c r="Q4" s="29">
        <f>P4*100/22/8</f>
        <v>50.56818181818182</v>
      </c>
    </row>
    <row r="5" spans="1:17" s="28" customFormat="1" ht="40.5" customHeight="1">
      <c r="A5" s="24" t="s">
        <v>18</v>
      </c>
      <c r="B5" s="26" t="s">
        <v>38</v>
      </c>
      <c r="C5" s="24">
        <v>17</v>
      </c>
      <c r="D5" s="24">
        <v>17</v>
      </c>
      <c r="E5" s="27">
        <f t="shared" si="0"/>
        <v>100</v>
      </c>
      <c r="F5" s="24">
        <v>1</v>
      </c>
      <c r="G5" s="24">
        <v>2</v>
      </c>
      <c r="H5" s="24">
        <v>5</v>
      </c>
      <c r="I5" s="24">
        <v>2</v>
      </c>
      <c r="J5" s="24">
        <v>5</v>
      </c>
      <c r="K5" s="24">
        <v>0</v>
      </c>
      <c r="L5" s="24">
        <v>1</v>
      </c>
      <c r="M5" s="24">
        <v>1</v>
      </c>
      <c r="N5" s="24">
        <v>0</v>
      </c>
      <c r="O5" s="5">
        <f>SUM(F5:N5)</f>
        <v>17</v>
      </c>
      <c r="P5" s="24">
        <f>F5*8+G5*7+H5*6+I5*5+J5*4+K5*3+L5*2+M5*1+N5*0</f>
        <v>85</v>
      </c>
      <c r="Q5" s="29">
        <f>P5*100/17/8</f>
        <v>62.5</v>
      </c>
    </row>
    <row r="6" spans="1:17" s="28" customFormat="1" ht="40.5" customHeight="1">
      <c r="A6" s="24" t="s">
        <v>39</v>
      </c>
      <c r="B6" s="26" t="s">
        <v>40</v>
      </c>
      <c r="C6" s="24">
        <v>6</v>
      </c>
      <c r="D6" s="24">
        <v>6</v>
      </c>
      <c r="E6" s="27">
        <f t="shared" si="0"/>
        <v>100</v>
      </c>
      <c r="F6" s="24">
        <v>1</v>
      </c>
      <c r="G6" s="24">
        <v>1</v>
      </c>
      <c r="H6" s="24">
        <v>2</v>
      </c>
      <c r="I6" s="24">
        <v>1</v>
      </c>
      <c r="J6" s="24">
        <v>1</v>
      </c>
      <c r="K6" s="24">
        <v>0</v>
      </c>
      <c r="L6" s="24">
        <v>0</v>
      </c>
      <c r="M6" s="24">
        <v>0</v>
      </c>
      <c r="N6" s="24">
        <v>0</v>
      </c>
      <c r="O6" s="5">
        <f t="shared" si="1"/>
        <v>6</v>
      </c>
      <c r="P6" s="24">
        <f t="shared" ref="P6:P13" si="2">F6*8+G6*7+H6*6+I6*5+J6*4+K6*3+L6*2+M6*1+N6*0</f>
        <v>36</v>
      </c>
      <c r="Q6" s="29">
        <f>P6*100/6/8</f>
        <v>75</v>
      </c>
    </row>
    <row r="7" spans="1:17" s="28" customFormat="1" ht="40.5" customHeight="1">
      <c r="A7" s="24" t="s">
        <v>41</v>
      </c>
      <c r="B7" s="26" t="s">
        <v>42</v>
      </c>
      <c r="C7" s="24">
        <v>12</v>
      </c>
      <c r="D7" s="24">
        <v>12</v>
      </c>
      <c r="E7" s="27">
        <f t="shared" si="0"/>
        <v>100</v>
      </c>
      <c r="F7" s="24">
        <v>1</v>
      </c>
      <c r="G7" s="24">
        <v>0</v>
      </c>
      <c r="H7" s="24">
        <v>3</v>
      </c>
      <c r="I7" s="24">
        <v>3</v>
      </c>
      <c r="J7" s="24">
        <v>2</v>
      </c>
      <c r="K7" s="24">
        <v>3</v>
      </c>
      <c r="L7" s="24">
        <v>0</v>
      </c>
      <c r="M7" s="24">
        <v>0</v>
      </c>
      <c r="N7" s="24">
        <v>0</v>
      </c>
      <c r="O7" s="5">
        <f t="shared" si="1"/>
        <v>12</v>
      </c>
      <c r="P7" s="24">
        <f t="shared" si="2"/>
        <v>58</v>
      </c>
      <c r="Q7" s="29">
        <f>P7*100/12/8</f>
        <v>60.416666666666664</v>
      </c>
    </row>
    <row r="8" spans="1:17" s="28" customFormat="1" ht="40.5" customHeight="1">
      <c r="A8" s="24" t="s">
        <v>43</v>
      </c>
      <c r="B8" s="26" t="s">
        <v>44</v>
      </c>
      <c r="C8" s="24">
        <v>12</v>
      </c>
      <c r="D8" s="24">
        <v>12</v>
      </c>
      <c r="E8" s="27">
        <f t="shared" si="0"/>
        <v>100</v>
      </c>
      <c r="F8" s="24">
        <v>1</v>
      </c>
      <c r="G8" s="24">
        <v>2</v>
      </c>
      <c r="H8" s="24">
        <v>4</v>
      </c>
      <c r="I8" s="24">
        <v>4</v>
      </c>
      <c r="J8" s="24">
        <v>1</v>
      </c>
      <c r="K8" s="24">
        <v>0</v>
      </c>
      <c r="L8" s="24">
        <v>0</v>
      </c>
      <c r="M8" s="24">
        <v>0</v>
      </c>
      <c r="N8" s="24">
        <v>0</v>
      </c>
      <c r="O8" s="5">
        <f t="shared" si="1"/>
        <v>12</v>
      </c>
      <c r="P8" s="24">
        <f t="shared" si="2"/>
        <v>70</v>
      </c>
      <c r="Q8" s="29">
        <f>P8*100/12/8</f>
        <v>72.916666666666671</v>
      </c>
    </row>
    <row r="9" spans="1:17" s="28" customFormat="1" ht="40.5" customHeight="1">
      <c r="A9" s="30" t="s">
        <v>45</v>
      </c>
      <c r="B9" s="31" t="s">
        <v>46</v>
      </c>
      <c r="C9" s="30">
        <v>8</v>
      </c>
      <c r="D9" s="30">
        <v>8</v>
      </c>
      <c r="E9" s="32">
        <f t="shared" si="0"/>
        <v>100</v>
      </c>
      <c r="F9" s="30">
        <v>0</v>
      </c>
      <c r="G9" s="30">
        <v>0</v>
      </c>
      <c r="H9" s="30">
        <v>3</v>
      </c>
      <c r="I9" s="30">
        <v>2</v>
      </c>
      <c r="J9" s="30">
        <v>3</v>
      </c>
      <c r="K9" s="30">
        <v>0</v>
      </c>
      <c r="L9" s="30">
        <v>0</v>
      </c>
      <c r="M9" s="30">
        <v>0</v>
      </c>
      <c r="N9" s="30">
        <v>0</v>
      </c>
      <c r="O9" s="21">
        <f t="shared" si="1"/>
        <v>8</v>
      </c>
      <c r="P9" s="30">
        <f t="shared" si="2"/>
        <v>40</v>
      </c>
      <c r="Q9" s="33">
        <f>P9*100/8/8</f>
        <v>62.5</v>
      </c>
    </row>
    <row r="10" spans="1:17" s="28" customFormat="1" ht="40.5" customHeight="1">
      <c r="A10" s="24" t="s">
        <v>47</v>
      </c>
      <c r="B10" s="26" t="s">
        <v>48</v>
      </c>
      <c r="C10" s="24">
        <v>3</v>
      </c>
      <c r="D10" s="24">
        <v>3</v>
      </c>
      <c r="E10" s="27">
        <f t="shared" si="0"/>
        <v>100</v>
      </c>
      <c r="F10" s="24">
        <v>1</v>
      </c>
      <c r="G10" s="24">
        <v>0</v>
      </c>
      <c r="H10" s="24">
        <v>0</v>
      </c>
      <c r="I10" s="24">
        <v>1</v>
      </c>
      <c r="J10" s="24">
        <v>1</v>
      </c>
      <c r="K10" s="24">
        <v>0</v>
      </c>
      <c r="L10" s="24">
        <v>0</v>
      </c>
      <c r="M10" s="24">
        <v>0</v>
      </c>
      <c r="N10" s="24">
        <v>0</v>
      </c>
      <c r="O10" s="5">
        <f t="shared" si="1"/>
        <v>3</v>
      </c>
      <c r="P10" s="24">
        <f t="shared" si="2"/>
        <v>17</v>
      </c>
      <c r="Q10" s="29">
        <f>P10*100/3/8</f>
        <v>70.833333333333329</v>
      </c>
    </row>
    <row r="11" spans="1:17" s="28" customFormat="1" ht="40.5" customHeight="1">
      <c r="A11" s="24" t="s">
        <v>49</v>
      </c>
      <c r="B11" s="26" t="s">
        <v>50</v>
      </c>
      <c r="C11" s="24">
        <v>10</v>
      </c>
      <c r="D11" s="24">
        <v>10</v>
      </c>
      <c r="E11" s="27">
        <f t="shared" si="0"/>
        <v>100</v>
      </c>
      <c r="F11" s="24">
        <v>0</v>
      </c>
      <c r="G11" s="24">
        <v>2</v>
      </c>
      <c r="H11" s="24">
        <v>3</v>
      </c>
      <c r="I11" s="24">
        <v>1</v>
      </c>
      <c r="J11" s="24">
        <v>1</v>
      </c>
      <c r="K11" s="24">
        <v>2</v>
      </c>
      <c r="L11" s="24">
        <v>1</v>
      </c>
      <c r="M11" s="24">
        <v>0</v>
      </c>
      <c r="N11" s="24">
        <v>0</v>
      </c>
      <c r="O11" s="5">
        <f t="shared" si="1"/>
        <v>10</v>
      </c>
      <c r="P11" s="24">
        <f t="shared" si="2"/>
        <v>49</v>
      </c>
      <c r="Q11" s="29">
        <f>P11*100/10/8</f>
        <v>61.25</v>
      </c>
    </row>
    <row r="12" spans="1:17" s="28" customFormat="1" ht="40.5" customHeight="1">
      <c r="A12" s="24" t="s">
        <v>51</v>
      </c>
      <c r="B12" s="26" t="s">
        <v>52</v>
      </c>
      <c r="C12" s="24">
        <v>10</v>
      </c>
      <c r="D12" s="24">
        <v>10</v>
      </c>
      <c r="E12" s="27">
        <f t="shared" si="0"/>
        <v>100</v>
      </c>
      <c r="F12" s="24">
        <v>1</v>
      </c>
      <c r="G12" s="24">
        <v>1</v>
      </c>
      <c r="H12" s="24">
        <v>2</v>
      </c>
      <c r="I12" s="24">
        <v>2</v>
      </c>
      <c r="J12" s="24">
        <v>4</v>
      </c>
      <c r="K12" s="24">
        <v>0</v>
      </c>
      <c r="L12" s="24">
        <v>0</v>
      </c>
      <c r="M12" s="24">
        <v>0</v>
      </c>
      <c r="N12" s="24">
        <v>0</v>
      </c>
      <c r="O12" s="5">
        <f t="shared" si="1"/>
        <v>10</v>
      </c>
      <c r="P12" s="24">
        <f t="shared" si="2"/>
        <v>53</v>
      </c>
      <c r="Q12" s="29">
        <f>P12*100/10/8</f>
        <v>66.25</v>
      </c>
    </row>
    <row r="13" spans="1:17" s="28" customFormat="1" ht="40.5" customHeight="1">
      <c r="A13" s="22" t="s">
        <v>53</v>
      </c>
      <c r="B13" s="26" t="s">
        <v>52</v>
      </c>
      <c r="C13" s="24">
        <v>10</v>
      </c>
      <c r="D13" s="24">
        <v>10</v>
      </c>
      <c r="E13" s="27">
        <f t="shared" si="0"/>
        <v>100</v>
      </c>
      <c r="F13" s="24">
        <v>0</v>
      </c>
      <c r="G13" s="24">
        <v>0</v>
      </c>
      <c r="H13" s="24">
        <v>3</v>
      </c>
      <c r="I13" s="24">
        <v>2</v>
      </c>
      <c r="J13" s="24">
        <v>2</v>
      </c>
      <c r="K13" s="24">
        <v>1</v>
      </c>
      <c r="L13" s="24">
        <v>1</v>
      </c>
      <c r="M13" s="24">
        <v>1</v>
      </c>
      <c r="N13" s="24">
        <v>0</v>
      </c>
      <c r="O13" s="5">
        <f t="shared" si="1"/>
        <v>10</v>
      </c>
      <c r="P13" s="24">
        <f t="shared" si="2"/>
        <v>42</v>
      </c>
      <c r="Q13" s="29">
        <f>P13*100/10/8</f>
        <v>52.5</v>
      </c>
    </row>
    <row r="14" spans="1:17" s="46" customFormat="1" ht="40.5" customHeight="1">
      <c r="A14" s="43"/>
      <c r="B14" s="44" t="s">
        <v>58</v>
      </c>
      <c r="C14" s="44">
        <v>22</v>
      </c>
      <c r="D14" s="44">
        <v>22</v>
      </c>
      <c r="E14" s="45">
        <v>100</v>
      </c>
      <c r="F14" s="44"/>
      <c r="G14" s="44"/>
      <c r="H14" s="44"/>
      <c r="I14" s="44"/>
      <c r="J14" s="44"/>
      <c r="K14" s="44"/>
      <c r="L14" s="44"/>
      <c r="M14" s="44"/>
      <c r="N14" s="44"/>
      <c r="O14" s="23" t="s">
        <v>54</v>
      </c>
      <c r="P14" s="34">
        <f>SUM(P4:P13)</f>
        <v>539</v>
      </c>
      <c r="Q14" s="35">
        <f>P14*100/22/40</f>
        <v>61.25</v>
      </c>
    </row>
    <row r="15" spans="1:17" ht="40.5" customHeight="1">
      <c r="A15" s="24" t="s">
        <v>55</v>
      </c>
      <c r="B15" s="20" t="s">
        <v>56</v>
      </c>
      <c r="C15" s="2">
        <v>22</v>
      </c>
      <c r="D15" s="2">
        <v>20</v>
      </c>
      <c r="E15" s="4">
        <f t="shared" ref="E15" si="3">D15/C15*100</f>
        <v>90.909090909090907</v>
      </c>
      <c r="F15" s="2">
        <v>0</v>
      </c>
      <c r="G15" s="2">
        <v>0</v>
      </c>
      <c r="H15" s="2">
        <v>0</v>
      </c>
      <c r="I15" s="2">
        <v>1</v>
      </c>
      <c r="J15" s="2">
        <v>0</v>
      </c>
      <c r="K15" s="2">
        <v>1</v>
      </c>
      <c r="L15" s="2">
        <v>10</v>
      </c>
      <c r="M15" s="2">
        <v>8</v>
      </c>
      <c r="N15" s="2">
        <v>2</v>
      </c>
      <c r="O15" s="5">
        <f t="shared" ref="O15" si="4">SUM(F15:N15)</f>
        <v>22</v>
      </c>
      <c r="P15" s="2">
        <f t="shared" ref="P15" si="5">F15*8+G15*7+H15*6+I15*5+J15*4+K15*3+L15*2+M15*1+N15*0</f>
        <v>36</v>
      </c>
      <c r="Q15" s="6">
        <f>P15*100/22/8</f>
        <v>20.454545454545453</v>
      </c>
    </row>
    <row r="18" spans="1:16">
      <c r="A18" s="25" t="s">
        <v>57</v>
      </c>
      <c r="P18" s="25" t="s">
        <v>25</v>
      </c>
    </row>
  </sheetData>
  <mergeCells count="7">
    <mergeCell ref="B1:O1"/>
    <mergeCell ref="A2:A3"/>
    <mergeCell ref="B2:B3"/>
    <mergeCell ref="C2:C3"/>
    <mergeCell ref="D2:D3"/>
    <mergeCell ref="E2:E3"/>
    <mergeCell ref="F2:O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X</vt:lpstr>
      <vt:lpstr>XII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user1</cp:lastModifiedBy>
  <cp:lastPrinted>2020-09-18T12:09:22Z</cp:lastPrinted>
  <dcterms:created xsi:type="dcterms:W3CDTF">2006-09-14T09:30:00Z</dcterms:created>
  <dcterms:modified xsi:type="dcterms:W3CDTF">2021-04-06T06:10:14Z</dcterms:modified>
</cp:coreProperties>
</file>